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athan.millescamps\Google Drive\07-InvestirPourReussir.fr\Cadeaux\% allocation patrimoine\"/>
    </mc:Choice>
  </mc:AlternateContent>
  <bookViews>
    <workbookView xWindow="0" yWindow="0" windowWidth="28800" windowHeight="13020"/>
  </bookViews>
  <sheets>
    <sheet name="Bilan 2020" sheetId="1" r:id="rId1"/>
    <sheet name="Compte de résultat 2020" sheetId="2" r:id="rId2"/>
    <sheet name="A propos" sheetId="4" r:id="rId3"/>
  </sheets>
  <calcPr calcId="152511"/>
</workbook>
</file>

<file path=xl/calcChain.xml><?xml version="1.0" encoding="utf-8"?>
<calcChain xmlns="http://schemas.openxmlformats.org/spreadsheetml/2006/main">
  <c r="M30" i="2" l="1"/>
  <c r="L30" i="2"/>
  <c r="K30" i="2"/>
  <c r="J30" i="2"/>
  <c r="I30" i="2"/>
  <c r="H30" i="2"/>
  <c r="G30" i="2"/>
  <c r="F30" i="2"/>
  <c r="E30" i="2"/>
  <c r="D30" i="2"/>
  <c r="C30" i="2"/>
  <c r="B30" i="2"/>
  <c r="O30" i="2" s="1"/>
  <c r="O29" i="2"/>
  <c r="O28" i="2"/>
  <c r="O27" i="2"/>
  <c r="P27" i="2" s="1"/>
  <c r="O26" i="2"/>
  <c r="P26" i="2" s="1"/>
  <c r="O25" i="2"/>
  <c r="O24" i="2"/>
  <c r="O23" i="2"/>
  <c r="P23" i="2" s="1"/>
  <c r="O22" i="2"/>
  <c r="P22" i="2" s="1"/>
  <c r="O21" i="2"/>
  <c r="O20" i="2"/>
  <c r="O19" i="2"/>
  <c r="P19" i="2" s="1"/>
  <c r="O18" i="2"/>
  <c r="P18" i="2" s="1"/>
  <c r="O17" i="2"/>
  <c r="O16" i="2"/>
  <c r="O15" i="2"/>
  <c r="P15" i="2" s="1"/>
  <c r="O14" i="2"/>
  <c r="P14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P8" i="2" s="1"/>
  <c r="M7" i="2"/>
  <c r="M31" i="2" s="1"/>
  <c r="L7" i="2"/>
  <c r="L31" i="2" s="1"/>
  <c r="K7" i="2"/>
  <c r="K31" i="2" s="1"/>
  <c r="J7" i="2"/>
  <c r="J31" i="2" s="1"/>
  <c r="I7" i="2"/>
  <c r="I31" i="2" s="1"/>
  <c r="H7" i="2"/>
  <c r="H31" i="2" s="1"/>
  <c r="G7" i="2"/>
  <c r="G31" i="2" s="1"/>
  <c r="F7" i="2"/>
  <c r="F31" i="2" s="1"/>
  <c r="E7" i="2"/>
  <c r="E31" i="2" s="1"/>
  <c r="D7" i="2"/>
  <c r="D31" i="2" s="1"/>
  <c r="C7" i="2"/>
  <c r="C31" i="2" s="1"/>
  <c r="B7" i="2"/>
  <c r="B31" i="2" s="1"/>
  <c r="O6" i="2"/>
  <c r="O5" i="2"/>
  <c r="O4" i="2"/>
  <c r="O3" i="2"/>
  <c r="O2" i="2"/>
  <c r="L29" i="1"/>
  <c r="L32" i="1" s="1"/>
  <c r="L33" i="1" s="1"/>
  <c r="H29" i="1"/>
  <c r="H32" i="1" s="1"/>
  <c r="H33" i="1" s="1"/>
  <c r="D29" i="1"/>
  <c r="D32" i="1" s="1"/>
  <c r="D33" i="1" s="1"/>
  <c r="N28" i="1"/>
  <c r="M28" i="1"/>
  <c r="L28" i="1"/>
  <c r="K28" i="1"/>
  <c r="J28" i="1"/>
  <c r="I28" i="1"/>
  <c r="H28" i="1"/>
  <c r="G28" i="1"/>
  <c r="F28" i="1"/>
  <c r="E28" i="1"/>
  <c r="D28" i="1"/>
  <c r="C28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2" i="1"/>
  <c r="N29" i="1" s="1"/>
  <c r="N32" i="1" s="1"/>
  <c r="N33" i="1" s="1"/>
  <c r="M12" i="1"/>
  <c r="M29" i="1" s="1"/>
  <c r="M32" i="1" s="1"/>
  <c r="M33" i="1" s="1"/>
  <c r="L12" i="1"/>
  <c r="K12" i="1"/>
  <c r="L13" i="1" s="1"/>
  <c r="J12" i="1"/>
  <c r="J29" i="1" s="1"/>
  <c r="J32" i="1" s="1"/>
  <c r="J33" i="1" s="1"/>
  <c r="I12" i="1"/>
  <c r="I29" i="1" s="1"/>
  <c r="I32" i="1" s="1"/>
  <c r="I33" i="1" s="1"/>
  <c r="H12" i="1"/>
  <c r="G12" i="1"/>
  <c r="G29" i="1" s="1"/>
  <c r="G32" i="1" s="1"/>
  <c r="G33" i="1" s="1"/>
  <c r="F12" i="1"/>
  <c r="F29" i="1" s="1"/>
  <c r="F32" i="1" s="1"/>
  <c r="F33" i="1" s="1"/>
  <c r="E12" i="1"/>
  <c r="E29" i="1" s="1"/>
  <c r="E32" i="1" s="1"/>
  <c r="E33" i="1" s="1"/>
  <c r="D12" i="1"/>
  <c r="C12" i="1"/>
  <c r="D13" i="1" s="1"/>
  <c r="J24" i="1" l="1"/>
  <c r="E23" i="1"/>
  <c r="I24" i="1"/>
  <c r="F24" i="1"/>
  <c r="C23" i="1"/>
  <c r="G24" i="1"/>
  <c r="O31" i="2"/>
  <c r="B34" i="2"/>
  <c r="C33" i="2" s="1"/>
  <c r="C34" i="2" s="1"/>
  <c r="D33" i="2" s="1"/>
  <c r="D34" i="2" s="1"/>
  <c r="E33" i="2" s="1"/>
  <c r="E34" i="2" s="1"/>
  <c r="F33" i="2" s="1"/>
  <c r="F34" i="2" s="1"/>
  <c r="G33" i="2" s="1"/>
  <c r="G34" i="2" s="1"/>
  <c r="H33" i="2" s="1"/>
  <c r="H34" i="2" s="1"/>
  <c r="I33" i="2" s="1"/>
  <c r="I34" i="2" s="1"/>
  <c r="J33" i="2" s="1"/>
  <c r="J34" i="2" s="1"/>
  <c r="K33" i="2" s="1"/>
  <c r="K34" i="2" s="1"/>
  <c r="L33" i="2" s="1"/>
  <c r="L34" i="2" s="1"/>
  <c r="M33" i="2" s="1"/>
  <c r="M34" i="2" s="1"/>
  <c r="P16" i="2"/>
  <c r="P20" i="2"/>
  <c r="P24" i="2"/>
  <c r="P28" i="2"/>
  <c r="D22" i="1"/>
  <c r="D26" i="1" s="1"/>
  <c r="D23" i="1"/>
  <c r="H23" i="1"/>
  <c r="H24" i="1"/>
  <c r="L24" i="1"/>
  <c r="P17" i="2"/>
  <c r="P21" i="2"/>
  <c r="P25" i="2"/>
  <c r="P29" i="2"/>
  <c r="P30" i="2" s="1"/>
  <c r="H13" i="1"/>
  <c r="L20" i="1"/>
  <c r="L25" i="1" s="1"/>
  <c r="G13" i="1"/>
  <c r="K13" i="1"/>
  <c r="C20" i="1"/>
  <c r="C25" i="1" s="1"/>
  <c r="G20" i="1"/>
  <c r="G25" i="1" s="1"/>
  <c r="K20" i="1"/>
  <c r="K25" i="1" s="1"/>
  <c r="C29" i="1"/>
  <c r="C32" i="1" s="1"/>
  <c r="C33" i="1" s="1"/>
  <c r="K29" i="1"/>
  <c r="K32" i="1" s="1"/>
  <c r="K33" i="1" s="1"/>
  <c r="H20" i="1"/>
  <c r="H25" i="1" s="1"/>
  <c r="E13" i="1"/>
  <c r="I13" i="1"/>
  <c r="M13" i="1"/>
  <c r="E20" i="1"/>
  <c r="E25" i="1" s="1"/>
  <c r="I20" i="1"/>
  <c r="I25" i="1" s="1"/>
  <c r="M20" i="1"/>
  <c r="M25" i="1" s="1"/>
  <c r="D20" i="1"/>
  <c r="D25" i="1" s="1"/>
  <c r="F13" i="1"/>
  <c r="J13" i="1"/>
  <c r="N13" i="1"/>
  <c r="F20" i="1"/>
  <c r="F25" i="1" s="1"/>
  <c r="J20" i="1"/>
  <c r="J25" i="1" s="1"/>
  <c r="N20" i="1"/>
  <c r="N25" i="1" s="1"/>
  <c r="O7" i="2"/>
  <c r="P5" i="2" l="1"/>
  <c r="P3" i="2"/>
  <c r="P2" i="2"/>
  <c r="P7" i="2" s="1"/>
  <c r="P4" i="2"/>
  <c r="P6" i="2"/>
  <c r="L23" i="1"/>
  <c r="H22" i="1"/>
  <c r="H26" i="1" s="1"/>
  <c r="F22" i="1"/>
  <c r="F26" i="1" s="1"/>
  <c r="K24" i="1"/>
  <c r="G23" i="1"/>
  <c r="C22" i="1"/>
  <c r="C26" i="1" s="1"/>
  <c r="M24" i="1"/>
  <c r="I23" i="1"/>
  <c r="E22" i="1"/>
  <c r="E26" i="1" s="1"/>
  <c r="N24" i="1"/>
  <c r="C24" i="1"/>
  <c r="K22" i="1"/>
  <c r="K26" i="1" s="1"/>
  <c r="J23" i="1"/>
  <c r="E24" i="1"/>
  <c r="M22" i="1"/>
  <c r="M26" i="1" s="1"/>
  <c r="N23" i="1"/>
  <c r="D24" i="1"/>
  <c r="L22" i="1"/>
  <c r="L26" i="1" s="1"/>
  <c r="F23" i="1"/>
  <c r="P31" i="2"/>
  <c r="K23" i="1"/>
  <c r="G22" i="1"/>
  <c r="G26" i="1" s="1"/>
  <c r="J22" i="1"/>
  <c r="J26" i="1" s="1"/>
  <c r="M23" i="1"/>
  <c r="I22" i="1"/>
  <c r="I26" i="1" s="1"/>
  <c r="N22" i="1"/>
  <c r="N26" i="1" s="1"/>
  <c r="Q6" i="2" l="1"/>
</calcChain>
</file>

<file path=xl/sharedStrings.xml><?xml version="1.0" encoding="utf-8"?>
<sst xmlns="http://schemas.openxmlformats.org/spreadsheetml/2006/main" count="86" uniqueCount="81">
  <si>
    <t>PATRIMOINE FINANCIER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</si>
  <si>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</si>
  <si>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</si>
  <si>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</si>
  <si>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</si>
  <si>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</si>
  <si>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</si>
  <si>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</si>
  <si>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</si>
  <si>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</si>
  <si>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</si>
  <si>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</si>
  <si>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</si>
  <si>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</si>
  <si>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Banque</t>
  </si>
  <si>
    <t>Salaire net</t>
  </si>
  <si>
    <t>Produits</t>
  </si>
  <si>
    <t>BOURSORAMA</t>
  </si>
  <si>
    <t>CC</t>
  </si>
  <si>
    <t>Primes</t>
  </si>
  <si>
    <t>Revenus locatifs</t>
  </si>
  <si>
    <t>PEA</t>
  </si>
  <si>
    <t>Bourso Vie (Fonds €)</t>
  </si>
  <si>
    <t>Revenus passifs à développer</t>
  </si>
  <si>
    <t>Bourso Vie (UC)</t>
  </si>
  <si>
    <t>Revenus financiers (intérêts)</t>
  </si>
  <si>
    <t>SOCIETE GENERALE</t>
  </si>
  <si>
    <t>PV et dividendes</t>
  </si>
  <si>
    <t>LA</t>
  </si>
  <si>
    <t>Total des PRODUITS</t>
  </si>
  <si>
    <t>LJ</t>
  </si>
  <si>
    <t>PEL</t>
  </si>
  <si>
    <t>Chiffre d'affaires :</t>
  </si>
  <si>
    <t>Loyer</t>
  </si>
  <si>
    <t>Evolution du patrimoine financier</t>
  </si>
  <si>
    <t>Eau, électricité et gaz</t>
  </si>
  <si>
    <t>Classes d'actif</t>
  </si>
  <si>
    <t>Charges copropriété</t>
  </si>
  <si>
    <t>Travaux</t>
  </si>
  <si>
    <t>Carburant</t>
  </si>
  <si>
    <t>Monétaire</t>
  </si>
  <si>
    <t>Obligations</t>
  </si>
  <si>
    <t>Péage</t>
  </si>
  <si>
    <t>Entretien auto</t>
  </si>
  <si>
    <t>Train et TEC</t>
  </si>
  <si>
    <t>Actions</t>
  </si>
  <si>
    <t>Alimentation</t>
  </si>
  <si>
    <t>Hygiène</t>
  </si>
  <si>
    <t>Santé</t>
  </si>
  <si>
    <t>Téléphone</t>
  </si>
  <si>
    <t>Immo</t>
  </si>
  <si>
    <t>Internet</t>
  </si>
  <si>
    <t>Impôts et taxes</t>
  </si>
  <si>
    <t>Frais bancaires</t>
  </si>
  <si>
    <t>Assurance famille (GMF)</t>
  </si>
  <si>
    <t>Habillement</t>
  </si>
  <si>
    <t>Sorties et loisirs</t>
  </si>
  <si>
    <t>Cadeaux</t>
  </si>
  <si>
    <t>Retraits</t>
  </si>
  <si>
    <t>% monétaire</t>
  </si>
  <si>
    <t>Dépenses exceptionnelles</t>
  </si>
  <si>
    <t>Dépenses d'équipement</t>
  </si>
  <si>
    <t>% obligations</t>
  </si>
  <si>
    <t>Total des CHARGES</t>
  </si>
  <si>
    <t>% actions</t>
  </si>
  <si>
    <t>Charges :</t>
  </si>
  <si>
    <t>% immo</t>
  </si>
  <si>
    <t>SOLDE MENSUEL</t>
  </si>
  <si>
    <t>PATRIMOINE GLOBAL</t>
  </si>
  <si>
    <t>Bénéfice :</t>
  </si>
  <si>
    <t>Patrimoine financier initial</t>
  </si>
  <si>
    <t>Actifs financiers</t>
  </si>
  <si>
    <t>Patrimoine financier final</t>
  </si>
  <si>
    <t>Actifs immobiliers</t>
  </si>
  <si>
    <t>Passif (dettes)</t>
  </si>
  <si>
    <t>Patrimoine brut</t>
  </si>
  <si>
    <t>Patrimoine net</t>
  </si>
  <si>
    <t>Vous souhaitez investir et gagner votre liberté ? Cliquez ici reprendre en main votre vie.</t>
  </si>
  <si>
    <t>Ou recopiez le lien suivant dans votre navigateur préféré :</t>
  </si>
  <si>
    <t>https://investirpourreussir.fr/</t>
  </si>
  <si>
    <t>REVOLUT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</si>
</sst>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d"/>
    <numFmt numFmtId="166" formatCode="#,##0.00\ [$€-1]"/>
  </numFmts>
  <fonts count="2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2"/>
      <name val="Arial"/>
    </font>
    <font>
      <b/>
      <sz val="10"/>
      <name val="Arial"/>
    </font>
    <font>
      <sz val="10"/>
      <name val="Arial"/>
    </font>
    <font>
      <b/>
      <sz val="10"/>
      <color rgb="FF00FF00"/>
      <name val="Arial"/>
    </font>
    <font>
      <i/>
      <sz val="7"/>
      <name val="Arial"/>
    </font>
    <font>
      <b/>
      <sz val="12"/>
      <color rgb="FF4A86E8"/>
      <name val="Arial"/>
    </font>
    <font>
      <b/>
      <sz val="10"/>
      <color rgb="FF000000"/>
      <name val="Arial"/>
    </font>
    <font>
      <b/>
      <sz val="10"/>
      <color rgb="FF4A86E8"/>
      <name val="Arial"/>
    </font>
    <font>
      <b/>
      <sz val="10"/>
      <color rgb="FFFF0000"/>
      <name val="Arial"/>
    </font>
    <font>
      <i/>
      <sz val="8"/>
      <name val="Arial"/>
    </font>
    <font>
      <i/>
      <sz val="10"/>
      <name val="Arial"/>
    </font>
    <font>
      <b/>
      <sz val="12"/>
      <color rgb="FFFFFFFF"/>
      <name val="Arial"/>
    </font>
    <font>
      <b/>
      <sz val="10"/>
      <color rgb="FFFFFFFF"/>
      <name val="Arial"/>
    </font>
    <font>
      <b/>
      <sz val="12"/>
      <color rgb="FF000000"/>
      <name val="Arial"/>
    </font>
    <font>
      <sz val="10"/>
      <color rgb="FF4A86E8"/>
      <name val="Arial"/>
    </font>
    <font>
      <b/>
      <sz val="10"/>
      <color rgb="FF7F6000"/>
      <name val="Arial"/>
    </font>
    <font>
      <sz val="10"/>
      <color rgb="FF7F6000"/>
      <name val="Arial"/>
    </font>
    <font>
      <sz val="10"/>
      <color rgb="FFFF0000"/>
      <name val="Arial"/>
    </font>
    <font>
      <sz val="10"/>
      <color rgb="FF000000"/>
      <name val="Arial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6B26B"/>
        <bgColor rgb="FFF6B26B"/>
      </patternFill>
    </fill>
    <fill>
      <patternFill patternType="solid">
        <fgColor rgb="FFB6D7A8"/>
        <bgColor rgb="FFB6D7A8"/>
      </patternFill>
    </fill>
    <fill>
      <patternFill patternType="solid">
        <fgColor rgb="FFE69138"/>
        <bgColor rgb="FFE69138"/>
      </patternFill>
    </fill>
    <fill>
      <patternFill patternType="solid">
        <fgColor rgb="FFF9CB9C"/>
        <bgColor rgb="FFF9CB9C"/>
      </patternFill>
    </fill>
    <fill>
      <patternFill patternType="solid">
        <fgColor rgb="FFF1C232"/>
        <bgColor rgb="FFF1C232"/>
      </patternFill>
    </fill>
    <fill>
      <patternFill patternType="solid">
        <fgColor rgb="FFFCE5CD"/>
        <bgColor rgb="FFFCE5CD"/>
      </patternFill>
    </fill>
    <fill>
      <patternFill patternType="solid">
        <fgColor rgb="FFFF9900"/>
        <bgColor rgb="FFFF9900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4A86E8"/>
        <bgColor rgb="FF4A86E8"/>
      </patternFill>
    </fill>
    <fill>
      <patternFill patternType="solid">
        <fgColor rgb="FF8E7CC3"/>
        <bgColor rgb="FF8E7CC3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 applyNumberFormat="0" applyFill="0" applyBorder="0" applyAlignment="0" applyProtection="0"/>
  </cellStyleXfs>
  <cellXfs count="142"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4" fillId="7" borderId="8" xfId="0" applyFont="1" applyFill="1" applyBorder="1" applyAlignment="1"/>
    <xf numFmtId="166" fontId="4" fillId="7" borderId="10" xfId="0" applyNumberFormat="1" applyFont="1" applyFill="1" applyBorder="1" applyAlignment="1"/>
    <xf numFmtId="166" fontId="4" fillId="7" borderId="11" xfId="0" applyNumberFormat="1" applyFont="1" applyFill="1" applyBorder="1" applyAlignment="1"/>
    <xf numFmtId="166" fontId="4" fillId="7" borderId="12" xfId="0" applyNumberFormat="1" applyFont="1" applyFill="1" applyBorder="1" applyAlignment="1"/>
    <xf numFmtId="166" fontId="4" fillId="7" borderId="14" xfId="0" applyNumberFormat="1" applyFont="1" applyFill="1" applyBorder="1"/>
    <xf numFmtId="0" fontId="4" fillId="8" borderId="13" xfId="0" applyFont="1" applyFill="1" applyBorder="1" applyAlignment="1"/>
    <xf numFmtId="10" fontId="4" fillId="0" borderId="0" xfId="0" applyNumberFormat="1" applyFont="1" applyAlignment="1">
      <alignment horizontal="center"/>
    </xf>
    <xf numFmtId="166" fontId="4" fillId="8" borderId="13" xfId="0" applyNumberFormat="1" applyFont="1" applyFill="1" applyBorder="1" applyAlignment="1">
      <alignment horizontal="center"/>
    </xf>
    <xf numFmtId="166" fontId="4" fillId="7" borderId="11" xfId="0" applyNumberFormat="1" applyFont="1" applyFill="1" applyBorder="1"/>
    <xf numFmtId="166" fontId="4" fillId="8" borderId="3" xfId="0" applyNumberFormat="1" applyFont="1" applyFill="1" applyBorder="1" applyAlignment="1">
      <alignment horizontal="center"/>
    </xf>
    <xf numFmtId="166" fontId="4" fillId="7" borderId="8" xfId="0" applyNumberFormat="1" applyFont="1" applyFill="1" applyBorder="1"/>
    <xf numFmtId="0" fontId="4" fillId="9" borderId="15" xfId="0" applyFont="1" applyFill="1" applyBorder="1" applyAlignment="1"/>
    <xf numFmtId="0" fontId="4" fillId="10" borderId="8" xfId="0" applyFont="1" applyFill="1" applyBorder="1" applyAlignment="1"/>
    <xf numFmtId="166" fontId="4" fillId="9" borderId="15" xfId="0" applyNumberFormat="1" applyFont="1" applyFill="1" applyBorder="1" applyAlignment="1">
      <alignment horizontal="center"/>
    </xf>
    <xf numFmtId="166" fontId="4" fillId="10" borderId="10" xfId="0" applyNumberFormat="1" applyFont="1" applyFill="1" applyBorder="1" applyAlignment="1"/>
    <xf numFmtId="166" fontId="4" fillId="9" borderId="11" xfId="0" applyNumberFormat="1" applyFont="1" applyFill="1" applyBorder="1" applyAlignment="1">
      <alignment horizontal="center"/>
    </xf>
    <xf numFmtId="166" fontId="4" fillId="10" borderId="11" xfId="0" applyNumberFormat="1" applyFont="1" applyFill="1" applyBorder="1"/>
    <xf numFmtId="0" fontId="4" fillId="11" borderId="15" xfId="0" applyFont="1" applyFill="1" applyBorder="1" applyAlignment="1"/>
    <xf numFmtId="166" fontId="4" fillId="10" borderId="12" xfId="0" applyNumberFormat="1" applyFont="1" applyFill="1" applyBorder="1"/>
    <xf numFmtId="166" fontId="4" fillId="11" borderId="15" xfId="0" applyNumberFormat="1" applyFont="1" applyFill="1" applyBorder="1" applyAlignment="1">
      <alignment horizontal="center"/>
    </xf>
    <xf numFmtId="166" fontId="4" fillId="10" borderId="8" xfId="0" applyNumberFormat="1" applyFont="1" applyFill="1" applyBorder="1"/>
    <xf numFmtId="166" fontId="4" fillId="11" borderId="11" xfId="0" applyNumberFormat="1" applyFont="1" applyFill="1" applyBorder="1" applyAlignment="1">
      <alignment horizontal="center"/>
    </xf>
    <xf numFmtId="10" fontId="5" fillId="0" borderId="0" xfId="0" applyNumberFormat="1" applyFont="1" applyAlignment="1">
      <alignment horizontal="center"/>
    </xf>
    <xf numFmtId="0" fontId="4" fillId="9" borderId="16" xfId="0" applyFont="1" applyFill="1" applyBorder="1" applyAlignment="1"/>
    <xf numFmtId="0" fontId="4" fillId="12" borderId="8" xfId="0" applyFont="1" applyFill="1" applyBorder="1" applyAlignment="1"/>
    <xf numFmtId="166" fontId="4" fillId="9" borderId="16" xfId="0" applyNumberFormat="1" applyFont="1" applyFill="1" applyBorder="1" applyAlignment="1">
      <alignment horizontal="center"/>
    </xf>
    <xf numFmtId="166" fontId="4" fillId="9" borderId="9" xfId="0" applyNumberFormat="1" applyFont="1" applyFill="1" applyBorder="1" applyAlignment="1">
      <alignment horizontal="center"/>
    </xf>
    <xf numFmtId="166" fontId="4" fillId="12" borderId="10" xfId="0" applyNumberFormat="1" applyFont="1" applyFill="1" applyBorder="1" applyAlignment="1"/>
    <xf numFmtId="0" fontId="3" fillId="0" borderId="17" xfId="0" applyFont="1" applyBorder="1" applyAlignment="1">
      <alignment horizontal="center"/>
    </xf>
    <xf numFmtId="0" fontId="4" fillId="8" borderId="11" xfId="0" applyFont="1" applyFill="1" applyBorder="1" applyAlignment="1"/>
    <xf numFmtId="166" fontId="4" fillId="12" borderId="11" xfId="0" applyNumberFormat="1" applyFont="1" applyFill="1" applyBorder="1"/>
    <xf numFmtId="166" fontId="4" fillId="8" borderId="11" xfId="0" applyNumberFormat="1" applyFont="1" applyFill="1" applyBorder="1" applyAlignment="1">
      <alignment horizontal="center"/>
    </xf>
    <xf numFmtId="166" fontId="4" fillId="12" borderId="12" xfId="0" applyNumberFormat="1" applyFont="1" applyFill="1" applyBorder="1" applyAlignment="1"/>
    <xf numFmtId="166" fontId="4" fillId="8" borderId="11" xfId="0" applyNumberFormat="1" applyFont="1" applyFill="1" applyBorder="1" applyAlignment="1">
      <alignment horizontal="center"/>
    </xf>
    <xf numFmtId="166" fontId="4" fillId="12" borderId="8" xfId="0" applyNumberFormat="1" applyFont="1" applyFill="1" applyBorder="1"/>
    <xf numFmtId="0" fontId="4" fillId="8" borderId="3" xfId="0" applyFont="1" applyFill="1" applyBorder="1" applyAlignment="1"/>
    <xf numFmtId="166" fontId="4" fillId="8" borderId="18" xfId="0" applyNumberFormat="1" applyFont="1" applyFill="1" applyBorder="1" applyAlignment="1">
      <alignment horizontal="center"/>
    </xf>
    <xf numFmtId="166" fontId="4" fillId="8" borderId="18" xfId="0" applyNumberFormat="1" applyFont="1" applyFill="1" applyBorder="1" applyAlignment="1">
      <alignment horizontal="center"/>
    </xf>
    <xf numFmtId="0" fontId="4" fillId="8" borderId="15" xfId="0" applyFont="1" applyFill="1" applyBorder="1" applyAlignment="1"/>
    <xf numFmtId="0" fontId="3" fillId="13" borderId="19" xfId="0" applyFont="1" applyFill="1" applyBorder="1" applyAlignment="1"/>
    <xf numFmtId="166" fontId="4" fillId="8" borderId="15" xfId="0" applyNumberFormat="1" applyFont="1" applyFill="1" applyBorder="1" applyAlignment="1">
      <alignment horizontal="center"/>
    </xf>
    <xf numFmtId="166" fontId="3" fillId="13" borderId="20" xfId="0" applyNumberFormat="1" applyFont="1" applyFill="1" applyBorder="1" applyAlignment="1">
      <alignment horizontal="center"/>
    </xf>
    <xf numFmtId="166" fontId="3" fillId="13" borderId="4" xfId="0" applyNumberFormat="1" applyFont="1" applyFill="1" applyBorder="1" applyAlignment="1">
      <alignment horizontal="center"/>
    </xf>
    <xf numFmtId="0" fontId="4" fillId="8" borderId="16" xfId="0" applyFont="1" applyFill="1" applyBorder="1" applyAlignment="1"/>
    <xf numFmtId="166" fontId="4" fillId="8" borderId="16" xfId="0" applyNumberFormat="1" applyFont="1" applyFill="1" applyBorder="1" applyAlignment="1">
      <alignment horizontal="center"/>
    </xf>
    <xf numFmtId="166" fontId="3" fillId="13" borderId="5" xfId="0" applyNumberFormat="1" applyFont="1" applyFill="1" applyBorder="1" applyAlignment="1">
      <alignment horizontal="center"/>
    </xf>
    <xf numFmtId="166" fontId="4" fillId="8" borderId="9" xfId="0" applyNumberFormat="1" applyFont="1" applyFill="1" applyBorder="1" applyAlignment="1">
      <alignment horizontal="center"/>
    </xf>
    <xf numFmtId="0" fontId="6" fillId="0" borderId="0" xfId="0" applyFont="1" applyAlignment="1"/>
    <xf numFmtId="166" fontId="8" fillId="13" borderId="21" xfId="0" applyNumberFormat="1" applyFont="1" applyFill="1" applyBorder="1" applyAlignment="1">
      <alignment horizontal="center"/>
    </xf>
    <xf numFmtId="166" fontId="9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4" fillId="14" borderId="8" xfId="0" applyFont="1" applyFill="1" applyBorder="1" applyAlignment="1"/>
    <xf numFmtId="166" fontId="4" fillId="14" borderId="0" xfId="0" applyNumberFormat="1" applyFont="1" applyFill="1" applyAlignment="1"/>
    <xf numFmtId="166" fontId="4" fillId="14" borderId="21" xfId="0" applyNumberFormat="1" applyFont="1" applyFill="1" applyBorder="1"/>
    <xf numFmtId="0" fontId="4" fillId="0" borderId="0" xfId="0" applyFont="1" applyAlignment="1">
      <alignment horizontal="center"/>
    </xf>
    <xf numFmtId="166" fontId="4" fillId="14" borderId="0" xfId="0" applyNumberFormat="1" applyFont="1" applyFill="1"/>
    <xf numFmtId="166" fontId="4" fillId="14" borderId="22" xfId="0" applyNumberFormat="1" applyFont="1" applyFill="1" applyBorder="1"/>
    <xf numFmtId="166" fontId="12" fillId="0" borderId="0" xfId="0" applyNumberFormat="1" applyFont="1" applyAlignment="1">
      <alignment horizontal="center"/>
    </xf>
    <xf numFmtId="166" fontId="4" fillId="14" borderId="8" xfId="0" applyNumberFormat="1" applyFont="1" applyFill="1" applyBorder="1"/>
    <xf numFmtId="0" fontId="3" fillId="6" borderId="3" xfId="0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0" fontId="4" fillId="15" borderId="8" xfId="0" applyFont="1" applyFill="1" applyBorder="1" applyAlignment="1"/>
    <xf numFmtId="166" fontId="4" fillId="15" borderId="0" xfId="0" applyNumberFormat="1" applyFont="1" applyFill="1" applyAlignment="1"/>
    <xf numFmtId="166" fontId="4" fillId="15" borderId="0" xfId="0" applyNumberFormat="1" applyFont="1" applyFill="1"/>
    <xf numFmtId="0" fontId="4" fillId="8" borderId="13" xfId="0" applyFont="1" applyFill="1" applyBorder="1" applyAlignment="1">
      <alignment horizontal="center"/>
    </xf>
    <xf numFmtId="166" fontId="4" fillId="15" borderId="22" xfId="0" applyNumberFormat="1" applyFont="1" applyFill="1" applyBorder="1"/>
    <xf numFmtId="166" fontId="4" fillId="15" borderId="8" xfId="0" applyNumberFormat="1" applyFont="1" applyFill="1" applyBorder="1"/>
    <xf numFmtId="0" fontId="4" fillId="11" borderId="15" xfId="0" applyFont="1" applyFill="1" applyBorder="1" applyAlignment="1">
      <alignment horizontal="center"/>
    </xf>
    <xf numFmtId="166" fontId="4" fillId="11" borderId="10" xfId="0" applyNumberFormat="1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/>
    </xf>
    <xf numFmtId="166" fontId="4" fillId="9" borderId="10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166" fontId="4" fillId="0" borderId="11" xfId="0" applyNumberFormat="1" applyFont="1" applyBorder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6" fontId="4" fillId="0" borderId="19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0" fontId="4" fillId="8" borderId="3" xfId="0" applyNumberFormat="1" applyFont="1" applyFill="1" applyBorder="1" applyAlignment="1">
      <alignment horizontal="center"/>
    </xf>
    <xf numFmtId="166" fontId="4" fillId="14" borderId="23" xfId="0" applyNumberFormat="1" applyFont="1" applyFill="1" applyBorder="1"/>
    <xf numFmtId="0" fontId="3" fillId="16" borderId="19" xfId="0" applyFont="1" applyFill="1" applyBorder="1" applyAlignment="1"/>
    <xf numFmtId="10" fontId="4" fillId="11" borderId="11" xfId="0" applyNumberFormat="1" applyFont="1" applyFill="1" applyBorder="1" applyAlignment="1">
      <alignment horizontal="center"/>
    </xf>
    <xf numFmtId="166" fontId="3" fillId="16" borderId="20" xfId="0" applyNumberFormat="1" applyFont="1" applyFill="1" applyBorder="1" applyAlignment="1">
      <alignment horizontal="center"/>
    </xf>
    <xf numFmtId="166" fontId="3" fillId="16" borderId="4" xfId="0" applyNumberFormat="1" applyFont="1" applyFill="1" applyBorder="1" applyAlignment="1">
      <alignment horizontal="center"/>
    </xf>
    <xf numFmtId="10" fontId="4" fillId="9" borderId="11" xfId="0" applyNumberFormat="1" applyFont="1" applyFill="1" applyBorder="1" applyAlignment="1">
      <alignment horizontal="center"/>
    </xf>
    <xf numFmtId="166" fontId="3" fillId="16" borderId="5" xfId="0" applyNumberFormat="1" applyFont="1" applyFill="1" applyBorder="1" applyAlignment="1">
      <alignment horizontal="center"/>
    </xf>
    <xf numFmtId="166" fontId="8" fillId="16" borderId="23" xfId="0" applyNumberFormat="1" applyFont="1" applyFill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0" fontId="13" fillId="17" borderId="23" xfId="0" applyFont="1" applyFill="1" applyBorder="1" applyAlignment="1">
      <alignment horizontal="center"/>
    </xf>
    <xf numFmtId="166" fontId="14" fillId="17" borderId="24" xfId="0" applyNumberFormat="1" applyFont="1" applyFill="1" applyBorder="1" applyAlignment="1">
      <alignment horizontal="center"/>
    </xf>
    <xf numFmtId="10" fontId="4" fillId="0" borderId="19" xfId="0" applyNumberFormat="1" applyFont="1" applyBorder="1" applyAlignment="1">
      <alignment horizontal="center"/>
    </xf>
    <xf numFmtId="166" fontId="14" fillId="17" borderId="25" xfId="0" applyNumberFormat="1" applyFont="1" applyFill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66" fontId="14" fillId="17" borderId="26" xfId="0" applyNumberFormat="1" applyFont="1" applyFill="1" applyBorder="1" applyAlignment="1">
      <alignment horizontal="center"/>
    </xf>
    <xf numFmtId="166" fontId="13" fillId="17" borderId="23" xfId="0" applyNumberFormat="1" applyFont="1" applyFill="1" applyBorder="1" applyAlignment="1">
      <alignment horizontal="center"/>
    </xf>
    <xf numFmtId="164" fontId="3" fillId="4" borderId="7" xfId="0" applyNumberFormat="1" applyFont="1" applyFill="1" applyBorder="1" applyAlignment="1">
      <alignment horizontal="center"/>
    </xf>
    <xf numFmtId="10" fontId="2" fillId="0" borderId="0" xfId="0" applyNumberFormat="1" applyFont="1" applyAlignment="1">
      <alignment horizontal="center"/>
    </xf>
    <xf numFmtId="0" fontId="3" fillId="6" borderId="21" xfId="0" applyFont="1" applyFill="1" applyBorder="1" applyAlignment="1"/>
    <xf numFmtId="166" fontId="3" fillId="6" borderId="27" xfId="0" applyNumberFormat="1" applyFont="1" applyFill="1" applyBorder="1" applyAlignment="1">
      <alignment horizontal="center"/>
    </xf>
    <xf numFmtId="166" fontId="3" fillId="6" borderId="28" xfId="0" applyNumberFormat="1" applyFont="1" applyFill="1" applyBorder="1" applyAlignment="1">
      <alignment horizontal="center"/>
    </xf>
    <xf numFmtId="166" fontId="16" fillId="0" borderId="0" xfId="0" applyNumberFormat="1" applyFont="1" applyAlignment="1">
      <alignment horizontal="center"/>
    </xf>
    <xf numFmtId="166" fontId="3" fillId="6" borderId="29" xfId="0" applyNumberFormat="1" applyFont="1" applyFill="1" applyBorder="1" applyAlignment="1">
      <alignment horizontal="center"/>
    </xf>
    <xf numFmtId="0" fontId="3" fillId="6" borderId="23" xfId="0" applyFont="1" applyFill="1" applyBorder="1" applyAlignment="1"/>
    <xf numFmtId="166" fontId="3" fillId="6" borderId="30" xfId="0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center"/>
    </xf>
    <xf numFmtId="166" fontId="3" fillId="6" borderId="31" xfId="0" applyNumberFormat="1" applyFont="1" applyFill="1" applyBorder="1" applyAlignment="1">
      <alignment horizontal="center"/>
    </xf>
    <xf numFmtId="166" fontId="3" fillId="6" borderId="32" xfId="0" applyNumberFormat="1" applyFont="1" applyFill="1" applyBorder="1" applyAlignment="1">
      <alignment horizontal="center"/>
    </xf>
    <xf numFmtId="166" fontId="19" fillId="0" borderId="0" xfId="0" applyNumberFormat="1" applyFont="1" applyAlignment="1">
      <alignment horizontal="center"/>
    </xf>
    <xf numFmtId="166" fontId="20" fillId="2" borderId="33" xfId="0" applyNumberFormat="1" applyFont="1" applyFill="1" applyBorder="1" applyAlignment="1">
      <alignment horizontal="center"/>
    </xf>
    <xf numFmtId="166" fontId="20" fillId="2" borderId="34" xfId="0" applyNumberFormat="1" applyFont="1" applyFill="1" applyBorder="1" applyAlignment="1">
      <alignment horizontal="center"/>
    </xf>
    <xf numFmtId="0" fontId="1" fillId="0" borderId="0" xfId="1"/>
    <xf numFmtId="14" fontId="3" fillId="4" borderId="3" xfId="0" applyNumberFormat="1" applyFont="1" applyFill="1" applyBorder="1" applyAlignment="1">
      <alignment horizontal="center" vertical="center"/>
    </xf>
    <xf numFmtId="14" fontId="4" fillId="0" borderId="9" xfId="0" applyNumberFormat="1" applyFont="1" applyBorder="1"/>
    <xf numFmtId="0" fontId="3" fillId="0" borderId="13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0" fontId="8" fillId="2" borderId="17" xfId="0" applyFont="1" applyFill="1" applyBorder="1" applyAlignment="1">
      <alignment horizontal="center"/>
    </xf>
    <xf numFmtId="0" fontId="4" fillId="0" borderId="33" xfId="0" applyFont="1" applyBorder="1"/>
    <xf numFmtId="0" fontId="7" fillId="0" borderId="0" xfId="0" applyFont="1" applyAlignment="1">
      <alignment horizontal="center"/>
    </xf>
    <xf numFmtId="0" fontId="0" fillId="0" borderId="0" xfId="0" applyFont="1" applyAlignment="1"/>
    <xf numFmtId="0" fontId="11" fillId="0" borderId="0" xfId="0" applyFont="1" applyAlignment="1">
      <alignment horizontal="center"/>
    </xf>
    <xf numFmtId="0" fontId="10" fillId="0" borderId="0" xfId="0" applyFont="1" applyAlignment="1"/>
    <xf numFmtId="0" fontId="17" fillId="0" borderId="0" xfId="0" applyFont="1" applyAlignment="1"/>
    <xf numFmtId="0" fontId="2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22" fillId="18" borderId="35" xfId="2" applyFont="1" applyFill="1" applyBorder="1" applyAlignment="1">
      <alignment horizontal="center" vertical="center"/>
    </xf>
    <xf numFmtId="0" fontId="22" fillId="18" borderId="36" xfId="2" applyFont="1" applyFill="1" applyBorder="1" applyAlignment="1">
      <alignment horizontal="center" vertical="center"/>
    </xf>
    <xf numFmtId="0" fontId="22" fillId="18" borderId="37" xfId="2" applyFont="1" applyFill="1" applyBorder="1" applyAlignment="1">
      <alignment horizontal="center" vertical="center"/>
    </xf>
    <xf numFmtId="0" fontId="22" fillId="18" borderId="38" xfId="2" applyFont="1" applyFill="1" applyBorder="1" applyAlignment="1">
      <alignment horizontal="center" vertical="center"/>
    </xf>
    <xf numFmtId="0" fontId="22" fillId="18" borderId="39" xfId="2" applyFont="1" applyFill="1" applyBorder="1" applyAlignment="1">
      <alignment horizontal="center" vertical="center"/>
    </xf>
    <xf numFmtId="0" fontId="22" fillId="18" borderId="40" xfId="2" applyFont="1" applyFill="1" applyBorder="1" applyAlignment="1">
      <alignment horizontal="center" vertical="center"/>
    </xf>
    <xf numFmtId="0" fontId="21" fillId="0" borderId="0" xfId="2" applyAlignment="1">
      <alignment horizontal="center"/>
    </xf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investirpourreussir.fr/" TargetMode="External"/><Relationship Id="rId1" Type="http://schemas.openxmlformats.org/officeDocument/2006/relationships/hyperlink" Target="https://investirpourreussir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3"/>
  <sheetViews>
    <sheetView tabSelected="1" workbookViewId="0">
      <selection activeCell="B9" sqref="B9"/>
    </sheetView>
  </sheetViews>
  <sheetFormatPr baseColWidth="10" defaultColWidth="14.42578125" defaultRowHeight="15.75" customHeight="1" x14ac:dyDescent="0.2"/>
  <cols>
    <col min="1" max="1" width="23.28515625" customWidth="1"/>
    <col min="2" max="2" width="18.7109375" customWidth="1"/>
  </cols>
  <sheetData>
    <row r="1" spans="1:14" x14ac:dyDescent="0.25">
      <c r="A1" s="130" t="s">
        <v>0</v>
      </c>
      <c r="B1" s="126"/>
      <c r="C1" s="118">
        <v>43831</v>
      </c>
      <c r="D1" s="118">
        <v>44197</v>
      </c>
      <c r="E1" s="118">
        <v>44562</v>
      </c>
      <c r="F1" s="118">
        <v>44927</v>
      </c>
      <c r="G1" s="118">
        <v>45292</v>
      </c>
      <c r="H1" s="118">
        <v>45658</v>
      </c>
      <c r="I1" s="118">
        <v>46023</v>
      </c>
      <c r="J1" s="118">
        <v>46388</v>
      </c>
      <c r="K1" s="118">
        <v>46753</v>
      </c>
      <c r="L1" s="118">
        <v>47119</v>
      </c>
      <c r="M1" s="118">
        <v>47484</v>
      </c>
      <c r="N1" s="118">
        <v>47849</v>
      </c>
    </row>
    <row r="2" spans="1:14" ht="12.75" x14ac:dyDescent="0.2">
      <c r="A2" s="6" t="s">
        <v>14</v>
      </c>
      <c r="B2" s="6" t="s">
        <v>16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ht="12.75" x14ac:dyDescent="0.2">
      <c r="A3" s="120" t="s">
        <v>17</v>
      </c>
      <c r="B3" s="12" t="s">
        <v>18</v>
      </c>
      <c r="C3" s="14">
        <v>1000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2.75" x14ac:dyDescent="0.2">
      <c r="A4" s="121"/>
      <c r="B4" s="18" t="s">
        <v>21</v>
      </c>
      <c r="C4" s="20">
        <v>400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2.75" x14ac:dyDescent="0.2">
      <c r="A5" s="121"/>
      <c r="B5" s="24" t="s">
        <v>22</v>
      </c>
      <c r="C5" s="26">
        <v>200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2.75" x14ac:dyDescent="0.2">
      <c r="A6" s="122"/>
      <c r="B6" s="30" t="s">
        <v>24</v>
      </c>
      <c r="C6" s="32">
        <v>300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2.75" x14ac:dyDescent="0.2">
      <c r="A7" s="35" t="s">
        <v>80</v>
      </c>
      <c r="B7" s="36" t="s">
        <v>18</v>
      </c>
      <c r="C7" s="38">
        <v>500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2.75" x14ac:dyDescent="0.2">
      <c r="A8" s="120" t="s">
        <v>26</v>
      </c>
      <c r="B8" s="42" t="s">
        <v>18</v>
      </c>
      <c r="C8" s="43">
        <v>400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ht="12.75" x14ac:dyDescent="0.2">
      <c r="A9" s="121"/>
      <c r="B9" s="45" t="s">
        <v>28</v>
      </c>
      <c r="C9" s="47">
        <v>400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ht="12.75" x14ac:dyDescent="0.2">
      <c r="A10" s="121"/>
      <c r="B10" s="45" t="s">
        <v>30</v>
      </c>
      <c r="C10" s="47">
        <v>400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2.75" x14ac:dyDescent="0.2">
      <c r="A11" s="122"/>
      <c r="B11" s="50" t="s">
        <v>31</v>
      </c>
      <c r="C11" s="51">
        <v>4000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spans="1:14" ht="25.5" customHeight="1" x14ac:dyDescent="0.25">
      <c r="A12" s="125" t="s">
        <v>13</v>
      </c>
      <c r="B12" s="126"/>
      <c r="C12" s="56">
        <f t="shared" ref="C12:N12" si="0">SUM(C3:C11)</f>
        <v>7600</v>
      </c>
      <c r="D12" s="56">
        <f t="shared" si="0"/>
        <v>0</v>
      </c>
      <c r="E12" s="56">
        <f t="shared" si="0"/>
        <v>0</v>
      </c>
      <c r="F12" s="56">
        <f t="shared" si="0"/>
        <v>0</v>
      </c>
      <c r="G12" s="56">
        <f t="shared" si="0"/>
        <v>0</v>
      </c>
      <c r="H12" s="56">
        <f t="shared" si="0"/>
        <v>0</v>
      </c>
      <c r="I12" s="56">
        <f t="shared" si="0"/>
        <v>0</v>
      </c>
      <c r="J12" s="56">
        <f t="shared" si="0"/>
        <v>0</v>
      </c>
      <c r="K12" s="56">
        <f t="shared" si="0"/>
        <v>0</v>
      </c>
      <c r="L12" s="56">
        <f t="shared" si="0"/>
        <v>0</v>
      </c>
      <c r="M12" s="56">
        <f t="shared" si="0"/>
        <v>0</v>
      </c>
      <c r="N12" s="56">
        <f t="shared" si="0"/>
        <v>0</v>
      </c>
    </row>
    <row r="13" spans="1:14" ht="12.75" x14ac:dyDescent="0.2">
      <c r="A13" s="127" t="s">
        <v>34</v>
      </c>
      <c r="B13" s="126"/>
      <c r="C13" s="62"/>
      <c r="D13" s="65">
        <f t="shared" ref="D13:N13" si="1">D12-C12</f>
        <v>-7600</v>
      </c>
      <c r="E13" s="65">
        <f t="shared" si="1"/>
        <v>0</v>
      </c>
      <c r="F13" s="65">
        <f t="shared" si="1"/>
        <v>0</v>
      </c>
      <c r="G13" s="65">
        <f t="shared" si="1"/>
        <v>0</v>
      </c>
      <c r="H13" s="65">
        <f t="shared" si="1"/>
        <v>0</v>
      </c>
      <c r="I13" s="65">
        <f t="shared" si="1"/>
        <v>0</v>
      </c>
      <c r="J13" s="65">
        <f t="shared" si="1"/>
        <v>0</v>
      </c>
      <c r="K13" s="65">
        <f t="shared" si="1"/>
        <v>0</v>
      </c>
      <c r="L13" s="65">
        <f t="shared" si="1"/>
        <v>0</v>
      </c>
      <c r="M13" s="65">
        <f t="shared" si="1"/>
        <v>0</v>
      </c>
      <c r="N13" s="65">
        <f t="shared" si="1"/>
        <v>0</v>
      </c>
    </row>
    <row r="14" spans="1:14" ht="12.75" x14ac:dyDescent="0.2"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4" ht="12.75" x14ac:dyDescent="0.2">
      <c r="B15" s="67" t="s">
        <v>36</v>
      </c>
      <c r="C15" s="68">
        <f t="shared" ref="C15:N15" si="2">C1</f>
        <v>43831</v>
      </c>
      <c r="D15" s="68">
        <f t="shared" si="2"/>
        <v>44197</v>
      </c>
      <c r="E15" s="68">
        <f t="shared" si="2"/>
        <v>44562</v>
      </c>
      <c r="F15" s="68">
        <f t="shared" si="2"/>
        <v>44927</v>
      </c>
      <c r="G15" s="68">
        <f t="shared" si="2"/>
        <v>45292</v>
      </c>
      <c r="H15" s="68">
        <f t="shared" si="2"/>
        <v>45658</v>
      </c>
      <c r="I15" s="68">
        <f t="shared" si="2"/>
        <v>46023</v>
      </c>
      <c r="J15" s="68">
        <f t="shared" si="2"/>
        <v>46388</v>
      </c>
      <c r="K15" s="68">
        <f t="shared" si="2"/>
        <v>46753</v>
      </c>
      <c r="L15" s="68">
        <f t="shared" si="2"/>
        <v>47119</v>
      </c>
      <c r="M15" s="68">
        <f t="shared" si="2"/>
        <v>47484</v>
      </c>
      <c r="N15" s="68">
        <f t="shared" si="2"/>
        <v>47849</v>
      </c>
    </row>
    <row r="16" spans="1:14" ht="12.75" x14ac:dyDescent="0.2">
      <c r="B16" s="72" t="s">
        <v>40</v>
      </c>
      <c r="C16" s="16">
        <f t="shared" ref="C16:N16" si="3">SUM(C3,C7,C8,C9,C10,C11)</f>
        <v>6700</v>
      </c>
      <c r="D16" s="16">
        <f t="shared" si="3"/>
        <v>0</v>
      </c>
      <c r="E16" s="16">
        <f t="shared" si="3"/>
        <v>0</v>
      </c>
      <c r="F16" s="16">
        <f t="shared" si="3"/>
        <v>0</v>
      </c>
      <c r="G16" s="44">
        <f t="shared" si="3"/>
        <v>0</v>
      </c>
      <c r="H16" s="44">
        <f t="shared" si="3"/>
        <v>0</v>
      </c>
      <c r="I16" s="44">
        <f t="shared" si="3"/>
        <v>0</v>
      </c>
      <c r="J16" s="44">
        <f t="shared" si="3"/>
        <v>0</v>
      </c>
      <c r="K16" s="44">
        <f t="shared" si="3"/>
        <v>0</v>
      </c>
      <c r="L16" s="44">
        <f t="shared" si="3"/>
        <v>0</v>
      </c>
      <c r="M16" s="44">
        <f t="shared" si="3"/>
        <v>0</v>
      </c>
      <c r="N16" s="44">
        <f t="shared" si="3"/>
        <v>0</v>
      </c>
    </row>
    <row r="17" spans="1:14" ht="12.75" x14ac:dyDescent="0.2">
      <c r="B17" s="75" t="s">
        <v>41</v>
      </c>
      <c r="C17" s="28">
        <f t="shared" ref="C17:N17" si="4">SUM(C5)</f>
        <v>200</v>
      </c>
      <c r="D17" s="28">
        <f t="shared" si="4"/>
        <v>0</v>
      </c>
      <c r="E17" s="28">
        <f t="shared" si="4"/>
        <v>0</v>
      </c>
      <c r="F17" s="28">
        <f t="shared" si="4"/>
        <v>0</v>
      </c>
      <c r="G17" s="76">
        <f t="shared" si="4"/>
        <v>0</v>
      </c>
      <c r="H17" s="76">
        <f t="shared" si="4"/>
        <v>0</v>
      </c>
      <c r="I17" s="76">
        <f t="shared" si="4"/>
        <v>0</v>
      </c>
      <c r="J17" s="76">
        <f t="shared" si="4"/>
        <v>0</v>
      </c>
      <c r="K17" s="76">
        <f t="shared" si="4"/>
        <v>0</v>
      </c>
      <c r="L17" s="76">
        <f t="shared" si="4"/>
        <v>0</v>
      </c>
      <c r="M17" s="76">
        <f t="shared" si="4"/>
        <v>0</v>
      </c>
      <c r="N17" s="76">
        <f t="shared" si="4"/>
        <v>0</v>
      </c>
    </row>
    <row r="18" spans="1:14" ht="12.75" x14ac:dyDescent="0.2">
      <c r="B18" s="77" t="s">
        <v>45</v>
      </c>
      <c r="C18" s="22">
        <f t="shared" ref="C18:N18" si="5">SUM(C4,C6)</f>
        <v>700</v>
      </c>
      <c r="D18" s="22">
        <f t="shared" si="5"/>
        <v>0</v>
      </c>
      <c r="E18" s="22">
        <f t="shared" si="5"/>
        <v>0</v>
      </c>
      <c r="F18" s="22">
        <f t="shared" si="5"/>
        <v>0</v>
      </c>
      <c r="G18" s="78">
        <f t="shared" si="5"/>
        <v>0</v>
      </c>
      <c r="H18" s="78">
        <f t="shared" si="5"/>
        <v>0</v>
      </c>
      <c r="I18" s="78">
        <f t="shared" si="5"/>
        <v>0</v>
      </c>
      <c r="J18" s="78">
        <f t="shared" si="5"/>
        <v>0</v>
      </c>
      <c r="K18" s="78">
        <f t="shared" si="5"/>
        <v>0</v>
      </c>
      <c r="L18" s="78">
        <f t="shared" si="5"/>
        <v>0</v>
      </c>
      <c r="M18" s="78">
        <f t="shared" si="5"/>
        <v>0</v>
      </c>
      <c r="N18" s="78">
        <f t="shared" si="5"/>
        <v>0</v>
      </c>
    </row>
    <row r="19" spans="1:14" ht="12.75" x14ac:dyDescent="0.2">
      <c r="B19" s="79" t="s">
        <v>50</v>
      </c>
      <c r="C19" s="80">
        <v>0</v>
      </c>
      <c r="D19" s="80">
        <v>0</v>
      </c>
      <c r="E19" s="80">
        <v>0</v>
      </c>
      <c r="F19" s="80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</row>
    <row r="20" spans="1:14" ht="12.75" x14ac:dyDescent="0.2">
      <c r="B20" s="82" t="s">
        <v>13</v>
      </c>
      <c r="C20" s="83">
        <f t="shared" ref="C20:N20" si="6">SUM(C16:C19)</f>
        <v>7600</v>
      </c>
      <c r="D20" s="83">
        <f t="shared" si="6"/>
        <v>0</v>
      </c>
      <c r="E20" s="83">
        <f t="shared" si="6"/>
        <v>0</v>
      </c>
      <c r="F20" s="83">
        <f t="shared" si="6"/>
        <v>0</v>
      </c>
      <c r="G20" s="84">
        <f t="shared" si="6"/>
        <v>0</v>
      </c>
      <c r="H20" s="84">
        <f t="shared" si="6"/>
        <v>0</v>
      </c>
      <c r="I20" s="84">
        <f t="shared" si="6"/>
        <v>0</v>
      </c>
      <c r="J20" s="84">
        <f t="shared" si="6"/>
        <v>0</v>
      </c>
      <c r="K20" s="84">
        <f t="shared" si="6"/>
        <v>0</v>
      </c>
      <c r="L20" s="84">
        <f t="shared" si="6"/>
        <v>0</v>
      </c>
      <c r="M20" s="84">
        <f t="shared" si="6"/>
        <v>0</v>
      </c>
      <c r="N20" s="84">
        <f t="shared" si="6"/>
        <v>0</v>
      </c>
    </row>
    <row r="22" spans="1:14" ht="12.75" x14ac:dyDescent="0.2">
      <c r="B22" s="72" t="s">
        <v>59</v>
      </c>
      <c r="C22" s="85">
        <f t="shared" ref="C22:N22" si="7">C16/C20</f>
        <v>0.88157894736842102</v>
      </c>
      <c r="D22" s="85" t="e">
        <f t="shared" si="7"/>
        <v>#DIV/0!</v>
      </c>
      <c r="E22" s="85" t="e">
        <f t="shared" si="7"/>
        <v>#DIV/0!</v>
      </c>
      <c r="F22" s="85" t="e">
        <f t="shared" si="7"/>
        <v>#DIV/0!</v>
      </c>
      <c r="G22" s="85" t="e">
        <f t="shared" si="7"/>
        <v>#DIV/0!</v>
      </c>
      <c r="H22" s="85" t="e">
        <f t="shared" si="7"/>
        <v>#DIV/0!</v>
      </c>
      <c r="I22" s="85" t="e">
        <f t="shared" si="7"/>
        <v>#DIV/0!</v>
      </c>
      <c r="J22" s="85" t="e">
        <f t="shared" si="7"/>
        <v>#DIV/0!</v>
      </c>
      <c r="K22" s="85" t="e">
        <f t="shared" si="7"/>
        <v>#DIV/0!</v>
      </c>
      <c r="L22" s="85" t="e">
        <f t="shared" si="7"/>
        <v>#DIV/0!</v>
      </c>
      <c r="M22" s="85" t="e">
        <f t="shared" si="7"/>
        <v>#DIV/0!</v>
      </c>
      <c r="N22" s="85" t="e">
        <f t="shared" si="7"/>
        <v>#DIV/0!</v>
      </c>
    </row>
    <row r="23" spans="1:14" ht="12.75" x14ac:dyDescent="0.2">
      <c r="B23" s="75" t="s">
        <v>62</v>
      </c>
      <c r="C23" s="88">
        <f t="shared" ref="C23:N23" si="8">C17/C20</f>
        <v>2.6315789473684209E-2</v>
      </c>
      <c r="D23" s="88" t="e">
        <f t="shared" si="8"/>
        <v>#DIV/0!</v>
      </c>
      <c r="E23" s="88" t="e">
        <f t="shared" si="8"/>
        <v>#DIV/0!</v>
      </c>
      <c r="F23" s="88" t="e">
        <f t="shared" si="8"/>
        <v>#DIV/0!</v>
      </c>
      <c r="G23" s="88" t="e">
        <f t="shared" si="8"/>
        <v>#DIV/0!</v>
      </c>
      <c r="H23" s="88" t="e">
        <f t="shared" si="8"/>
        <v>#DIV/0!</v>
      </c>
      <c r="I23" s="88" t="e">
        <f t="shared" si="8"/>
        <v>#DIV/0!</v>
      </c>
      <c r="J23" s="88" t="e">
        <f t="shared" si="8"/>
        <v>#DIV/0!</v>
      </c>
      <c r="K23" s="88" t="e">
        <f t="shared" si="8"/>
        <v>#DIV/0!</v>
      </c>
      <c r="L23" s="88" t="e">
        <f t="shared" si="8"/>
        <v>#DIV/0!</v>
      </c>
      <c r="M23" s="88" t="e">
        <f t="shared" si="8"/>
        <v>#DIV/0!</v>
      </c>
      <c r="N23" s="88" t="e">
        <f t="shared" si="8"/>
        <v>#DIV/0!</v>
      </c>
    </row>
    <row r="24" spans="1:14" ht="12.75" x14ac:dyDescent="0.2">
      <c r="B24" s="77" t="s">
        <v>64</v>
      </c>
      <c r="C24" s="91">
        <f t="shared" ref="C24:N24" si="9">C18/C20</f>
        <v>9.2105263157894732E-2</v>
      </c>
      <c r="D24" s="91" t="e">
        <f t="shared" si="9"/>
        <v>#DIV/0!</v>
      </c>
      <c r="E24" s="91" t="e">
        <f t="shared" si="9"/>
        <v>#DIV/0!</v>
      </c>
      <c r="F24" s="91" t="e">
        <f t="shared" si="9"/>
        <v>#DIV/0!</v>
      </c>
      <c r="G24" s="91" t="e">
        <f t="shared" si="9"/>
        <v>#DIV/0!</v>
      </c>
      <c r="H24" s="91" t="e">
        <f t="shared" si="9"/>
        <v>#DIV/0!</v>
      </c>
      <c r="I24" s="91" t="e">
        <f t="shared" si="9"/>
        <v>#DIV/0!</v>
      </c>
      <c r="J24" s="91" t="e">
        <f t="shared" si="9"/>
        <v>#DIV/0!</v>
      </c>
      <c r="K24" s="91" t="e">
        <f t="shared" si="9"/>
        <v>#DIV/0!</v>
      </c>
      <c r="L24" s="91" t="e">
        <f t="shared" si="9"/>
        <v>#DIV/0!</v>
      </c>
      <c r="M24" s="91" t="e">
        <f t="shared" si="9"/>
        <v>#DIV/0!</v>
      </c>
      <c r="N24" s="91" t="e">
        <f t="shared" si="9"/>
        <v>#DIV/0!</v>
      </c>
    </row>
    <row r="25" spans="1:14" ht="12.75" x14ac:dyDescent="0.2">
      <c r="B25" s="79" t="s">
        <v>66</v>
      </c>
      <c r="C25" s="94">
        <f t="shared" ref="C25:N25" si="10">C19/C20</f>
        <v>0</v>
      </c>
      <c r="D25" s="94" t="e">
        <f t="shared" si="10"/>
        <v>#DIV/0!</v>
      </c>
      <c r="E25" s="94" t="e">
        <f t="shared" si="10"/>
        <v>#DIV/0!</v>
      </c>
      <c r="F25" s="94" t="e">
        <f t="shared" si="10"/>
        <v>#DIV/0!</v>
      </c>
      <c r="G25" s="94" t="e">
        <f t="shared" si="10"/>
        <v>#DIV/0!</v>
      </c>
      <c r="H25" s="94" t="e">
        <f t="shared" si="10"/>
        <v>#DIV/0!</v>
      </c>
      <c r="I25" s="94" t="e">
        <f t="shared" si="10"/>
        <v>#DIV/0!</v>
      </c>
      <c r="J25" s="94" t="e">
        <f t="shared" si="10"/>
        <v>#DIV/0!</v>
      </c>
      <c r="K25" s="94" t="e">
        <f t="shared" si="10"/>
        <v>#DIV/0!</v>
      </c>
      <c r="L25" s="94" t="e">
        <f t="shared" si="10"/>
        <v>#DIV/0!</v>
      </c>
      <c r="M25" s="94" t="e">
        <f t="shared" si="10"/>
        <v>#DIV/0!</v>
      </c>
      <c r="N25" s="94" t="e">
        <f t="shared" si="10"/>
        <v>#DIV/0!</v>
      </c>
    </row>
    <row r="26" spans="1:14" ht="12.75" x14ac:dyDescent="0.2">
      <c r="B26" s="82" t="s">
        <v>13</v>
      </c>
      <c r="C26" s="97">
        <f t="shared" ref="C26:N26" si="11">SUM(C22:C25)</f>
        <v>0.99999999999999989</v>
      </c>
      <c r="D26" s="97" t="e">
        <f t="shared" si="11"/>
        <v>#DIV/0!</v>
      </c>
      <c r="E26" s="97" t="e">
        <f t="shared" si="11"/>
        <v>#DIV/0!</v>
      </c>
      <c r="F26" s="97" t="e">
        <f t="shared" si="11"/>
        <v>#DIV/0!</v>
      </c>
      <c r="G26" s="97" t="e">
        <f t="shared" si="11"/>
        <v>#DIV/0!</v>
      </c>
      <c r="H26" s="97" t="e">
        <f t="shared" si="11"/>
        <v>#DIV/0!</v>
      </c>
      <c r="I26" s="97" t="e">
        <f t="shared" si="11"/>
        <v>#DIV/0!</v>
      </c>
      <c r="J26" s="97" t="e">
        <f t="shared" si="11"/>
        <v>#DIV/0!</v>
      </c>
      <c r="K26" s="97" t="e">
        <f t="shared" si="11"/>
        <v>#DIV/0!</v>
      </c>
      <c r="L26" s="97" t="e">
        <f t="shared" si="11"/>
        <v>#DIV/0!</v>
      </c>
      <c r="M26" s="97" t="e">
        <f t="shared" si="11"/>
        <v>#DIV/0!</v>
      </c>
      <c r="N26" s="99" t="e">
        <f t="shared" si="11"/>
        <v>#DIV/0!</v>
      </c>
    </row>
    <row r="28" spans="1:14" x14ac:dyDescent="0.25">
      <c r="A28" s="131" t="s">
        <v>68</v>
      </c>
      <c r="B28" s="126"/>
      <c r="C28" s="102">
        <f t="shared" ref="C28:N28" si="12">C1</f>
        <v>43831</v>
      </c>
      <c r="D28" s="102">
        <f t="shared" si="12"/>
        <v>44197</v>
      </c>
      <c r="E28" s="102">
        <f t="shared" si="12"/>
        <v>44562</v>
      </c>
      <c r="F28" s="102">
        <f t="shared" si="12"/>
        <v>44927</v>
      </c>
      <c r="G28" s="102">
        <f t="shared" si="12"/>
        <v>45292</v>
      </c>
      <c r="H28" s="102">
        <f t="shared" si="12"/>
        <v>45658</v>
      </c>
      <c r="I28" s="102">
        <f t="shared" si="12"/>
        <v>46023</v>
      </c>
      <c r="J28" s="102">
        <f t="shared" si="12"/>
        <v>46388</v>
      </c>
      <c r="K28" s="102">
        <f t="shared" si="12"/>
        <v>46753</v>
      </c>
      <c r="L28" s="102">
        <f t="shared" si="12"/>
        <v>47119</v>
      </c>
      <c r="M28" s="102">
        <f t="shared" si="12"/>
        <v>47484</v>
      </c>
      <c r="N28" s="102">
        <f t="shared" si="12"/>
        <v>47849</v>
      </c>
    </row>
    <row r="29" spans="1:14" ht="12.75" x14ac:dyDescent="0.2">
      <c r="A29" s="132" t="s">
        <v>71</v>
      </c>
      <c r="B29" s="126"/>
      <c r="C29" s="107">
        <f t="shared" ref="C29:N29" si="13">C12</f>
        <v>7600</v>
      </c>
      <c r="D29" s="107">
        <f t="shared" si="13"/>
        <v>0</v>
      </c>
      <c r="E29" s="107">
        <f t="shared" si="13"/>
        <v>0</v>
      </c>
      <c r="F29" s="107">
        <f t="shared" si="13"/>
        <v>0</v>
      </c>
      <c r="G29" s="107">
        <f t="shared" si="13"/>
        <v>0</v>
      </c>
      <c r="H29" s="107">
        <f t="shared" si="13"/>
        <v>0</v>
      </c>
      <c r="I29" s="107">
        <f t="shared" si="13"/>
        <v>0</v>
      </c>
      <c r="J29" s="107">
        <f t="shared" si="13"/>
        <v>0</v>
      </c>
      <c r="K29" s="107">
        <f t="shared" si="13"/>
        <v>0</v>
      </c>
      <c r="L29" s="107">
        <f t="shared" si="13"/>
        <v>0</v>
      </c>
      <c r="M29" s="107">
        <f t="shared" si="13"/>
        <v>0</v>
      </c>
      <c r="N29" s="107">
        <f t="shared" si="13"/>
        <v>0</v>
      </c>
    </row>
    <row r="30" spans="1:14" ht="12.75" x14ac:dyDescent="0.2">
      <c r="A30" s="129" t="s">
        <v>73</v>
      </c>
      <c r="B30" s="126"/>
      <c r="C30" s="111">
        <v>150000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</row>
    <row r="31" spans="1:14" ht="12.75" x14ac:dyDescent="0.2">
      <c r="A31" s="128" t="s">
        <v>74</v>
      </c>
      <c r="B31" s="126"/>
      <c r="C31" s="114">
        <v>135000</v>
      </c>
      <c r="D31" s="114">
        <v>0</v>
      </c>
      <c r="E31" s="114">
        <v>0</v>
      </c>
      <c r="F31" s="114">
        <v>0</v>
      </c>
      <c r="G31" s="114">
        <v>0</v>
      </c>
      <c r="H31" s="114">
        <v>0</v>
      </c>
      <c r="I31" s="114">
        <v>0</v>
      </c>
      <c r="J31" s="114">
        <v>0</v>
      </c>
      <c r="K31" s="114">
        <v>0</v>
      </c>
      <c r="L31" s="114">
        <v>0</v>
      </c>
      <c r="M31" s="114">
        <v>0</v>
      </c>
      <c r="N31" s="114">
        <v>0</v>
      </c>
    </row>
    <row r="32" spans="1:14" ht="12.75" x14ac:dyDescent="0.2">
      <c r="A32" s="123" t="s">
        <v>75</v>
      </c>
      <c r="B32" s="124"/>
      <c r="C32" s="115">
        <f t="shared" ref="C32:N32" si="14">C29+C30</f>
        <v>157600</v>
      </c>
      <c r="D32" s="115">
        <f t="shared" si="14"/>
        <v>0</v>
      </c>
      <c r="E32" s="115">
        <f t="shared" si="14"/>
        <v>0</v>
      </c>
      <c r="F32" s="115">
        <f t="shared" si="14"/>
        <v>0</v>
      </c>
      <c r="G32" s="115">
        <f t="shared" si="14"/>
        <v>0</v>
      </c>
      <c r="H32" s="115">
        <f t="shared" si="14"/>
        <v>0</v>
      </c>
      <c r="I32" s="115">
        <f t="shared" si="14"/>
        <v>0</v>
      </c>
      <c r="J32" s="115">
        <f t="shared" si="14"/>
        <v>0</v>
      </c>
      <c r="K32" s="115">
        <f t="shared" si="14"/>
        <v>0</v>
      </c>
      <c r="L32" s="115">
        <f t="shared" si="14"/>
        <v>0</v>
      </c>
      <c r="M32" s="115">
        <f t="shared" si="14"/>
        <v>0</v>
      </c>
      <c r="N32" s="116">
        <f t="shared" si="14"/>
        <v>0</v>
      </c>
    </row>
    <row r="33" spans="1:14" ht="12.75" x14ac:dyDescent="0.2">
      <c r="A33" s="123" t="s">
        <v>76</v>
      </c>
      <c r="B33" s="124"/>
      <c r="C33" s="115">
        <f t="shared" ref="C33:N33" si="15">C32-C31</f>
        <v>22600</v>
      </c>
      <c r="D33" s="115">
        <f t="shared" si="15"/>
        <v>0</v>
      </c>
      <c r="E33" s="115">
        <f t="shared" si="15"/>
        <v>0</v>
      </c>
      <c r="F33" s="115">
        <f t="shared" si="15"/>
        <v>0</v>
      </c>
      <c r="G33" s="115">
        <f t="shared" si="15"/>
        <v>0</v>
      </c>
      <c r="H33" s="115">
        <f t="shared" si="15"/>
        <v>0</v>
      </c>
      <c r="I33" s="115">
        <f t="shared" si="15"/>
        <v>0</v>
      </c>
      <c r="J33" s="115">
        <f t="shared" si="15"/>
        <v>0</v>
      </c>
      <c r="K33" s="115">
        <f t="shared" si="15"/>
        <v>0</v>
      </c>
      <c r="L33" s="115">
        <f t="shared" si="15"/>
        <v>0</v>
      </c>
      <c r="M33" s="115">
        <f t="shared" si="15"/>
        <v>0</v>
      </c>
      <c r="N33" s="116">
        <f t="shared" si="15"/>
        <v>0</v>
      </c>
    </row>
  </sheetData>
  <mergeCells count="23">
    <mergeCell ref="A3:A6"/>
    <mergeCell ref="A8:A11"/>
    <mergeCell ref="A32:B32"/>
    <mergeCell ref="A33:B33"/>
    <mergeCell ref="D1:D2"/>
    <mergeCell ref="A12:B12"/>
    <mergeCell ref="A13:B13"/>
    <mergeCell ref="A31:B31"/>
    <mergeCell ref="A30:B30"/>
    <mergeCell ref="A1:B1"/>
    <mergeCell ref="A28:B28"/>
    <mergeCell ref="A29:B29"/>
    <mergeCell ref="L1:L2"/>
    <mergeCell ref="M1:M2"/>
    <mergeCell ref="N1:N2"/>
    <mergeCell ref="C1:C2"/>
    <mergeCell ref="H1:H2"/>
    <mergeCell ref="I1:I2"/>
    <mergeCell ref="G1:G2"/>
    <mergeCell ref="K1:K2"/>
    <mergeCell ref="J1:J2"/>
    <mergeCell ref="E1:E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34"/>
  <sheetViews>
    <sheetView workbookViewId="0">
      <selection activeCell="D7" sqref="D7"/>
    </sheetView>
  </sheetViews>
  <sheetFormatPr baseColWidth="10" defaultColWidth="14.42578125" defaultRowHeight="15.75" customHeight="1" x14ac:dyDescent="0.2"/>
  <cols>
    <col min="1" max="1" width="24.7109375" customWidth="1"/>
    <col min="14" max="14" width="11.28515625" customWidth="1"/>
    <col min="16" max="16" width="8.7109375" customWidth="1"/>
  </cols>
  <sheetData>
    <row r="1" spans="1:18" x14ac:dyDescent="0.25">
      <c r="A1" s="1">
        <v>2020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O1" s="5" t="s">
        <v>13</v>
      </c>
    </row>
    <row r="2" spans="1:18" ht="15.75" customHeight="1" x14ac:dyDescent="0.2">
      <c r="A2" s="7" t="s">
        <v>15</v>
      </c>
      <c r="B2" s="8">
        <v>2500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O2" s="11">
        <f t="shared" ref="O2:O5" si="0">SUM(B2:M2)</f>
        <v>2500</v>
      </c>
      <c r="P2" s="13">
        <f>O2/O7</f>
        <v>0.77639751552795033</v>
      </c>
    </row>
    <row r="3" spans="1:18" ht="15.75" customHeight="1" x14ac:dyDescent="0.2">
      <c r="A3" s="7" t="s">
        <v>19</v>
      </c>
      <c r="B3" s="8">
        <v>200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0"/>
      <c r="O3" s="17">
        <f t="shared" si="0"/>
        <v>200</v>
      </c>
      <c r="P3" s="13">
        <f>O3/O7</f>
        <v>6.2111801242236024E-2</v>
      </c>
    </row>
    <row r="4" spans="1:18" ht="15.75" customHeight="1" x14ac:dyDescent="0.2">
      <c r="A4" s="19" t="s">
        <v>20</v>
      </c>
      <c r="B4" s="21">
        <v>450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5"/>
      <c r="O4" s="27">
        <f t="shared" si="0"/>
        <v>450</v>
      </c>
      <c r="P4" s="29">
        <f>O4/O7</f>
        <v>0.13975155279503104</v>
      </c>
      <c r="Q4" s="133" t="s">
        <v>23</v>
      </c>
      <c r="R4" s="126"/>
    </row>
    <row r="5" spans="1:18" ht="15.75" customHeight="1" x14ac:dyDescent="0.2">
      <c r="A5" s="31" t="s">
        <v>25</v>
      </c>
      <c r="B5" s="34">
        <v>20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9"/>
      <c r="O5" s="41">
        <f t="shared" si="0"/>
        <v>20</v>
      </c>
      <c r="P5" s="29">
        <f>O5/O7</f>
        <v>6.2111801242236021E-3</v>
      </c>
      <c r="Q5" s="126"/>
      <c r="R5" s="126"/>
    </row>
    <row r="6" spans="1:18" ht="15.75" customHeight="1" x14ac:dyDescent="0.2">
      <c r="A6" s="31" t="s">
        <v>27</v>
      </c>
      <c r="B6" s="34">
        <v>50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9"/>
      <c r="O6" s="41">
        <f>SUM(B6:M6)</f>
        <v>50</v>
      </c>
      <c r="P6" s="29">
        <f>O6/O7</f>
        <v>1.5527950310559006E-2</v>
      </c>
      <c r="Q6" s="134">
        <f>SUM(P4:P6)</f>
        <v>0.16149068322981366</v>
      </c>
      <c r="R6" s="126"/>
    </row>
    <row r="7" spans="1:18" ht="15.75" customHeight="1" x14ac:dyDescent="0.2">
      <c r="A7" s="46" t="s">
        <v>29</v>
      </c>
      <c r="B7" s="48">
        <f t="shared" ref="B7:M7" si="1">SUM(B2:B6)</f>
        <v>3220</v>
      </c>
      <c r="C7" s="49">
        <f t="shared" si="1"/>
        <v>0</v>
      </c>
      <c r="D7" s="49">
        <f t="shared" si="1"/>
        <v>0</v>
      </c>
      <c r="E7" s="49">
        <f t="shared" si="1"/>
        <v>0</v>
      </c>
      <c r="F7" s="49">
        <f t="shared" si="1"/>
        <v>0</v>
      </c>
      <c r="G7" s="49">
        <f t="shared" si="1"/>
        <v>0</v>
      </c>
      <c r="H7" s="49">
        <f t="shared" si="1"/>
        <v>0</v>
      </c>
      <c r="I7" s="49">
        <f t="shared" si="1"/>
        <v>0</v>
      </c>
      <c r="J7" s="49">
        <f t="shared" si="1"/>
        <v>0</v>
      </c>
      <c r="K7" s="49">
        <f t="shared" si="1"/>
        <v>0</v>
      </c>
      <c r="L7" s="49">
        <f t="shared" si="1"/>
        <v>0</v>
      </c>
      <c r="M7" s="52">
        <f t="shared" si="1"/>
        <v>0</v>
      </c>
      <c r="N7" s="54" t="s">
        <v>32</v>
      </c>
      <c r="O7" s="55">
        <f t="shared" ref="O7:O31" si="2">SUM(B7:M7)</f>
        <v>3220</v>
      </c>
      <c r="P7" s="57">
        <f>SUM(P2:P6)</f>
        <v>1</v>
      </c>
      <c r="Q7" s="58"/>
      <c r="R7" s="58"/>
    </row>
    <row r="8" spans="1:18" ht="15.75" customHeight="1" x14ac:dyDescent="0.2">
      <c r="A8" s="59" t="s">
        <v>33</v>
      </c>
      <c r="B8" s="60">
        <v>900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O8" s="61">
        <f t="shared" si="2"/>
        <v>900</v>
      </c>
      <c r="P8" s="13">
        <f>(O8/O30)</f>
        <v>0.45454545454545453</v>
      </c>
    </row>
    <row r="9" spans="1:18" ht="15.75" customHeight="1" x14ac:dyDescent="0.2">
      <c r="A9" s="59" t="s">
        <v>35</v>
      </c>
      <c r="B9" s="60">
        <v>100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4"/>
      <c r="O9" s="66">
        <f t="shared" si="2"/>
        <v>100</v>
      </c>
      <c r="P9" s="13">
        <f>O9/O30</f>
        <v>5.0505050505050504E-2</v>
      </c>
    </row>
    <row r="10" spans="1:18" ht="15.75" customHeight="1" x14ac:dyDescent="0.2">
      <c r="A10" s="59" t="s">
        <v>37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4"/>
      <c r="O10" s="66">
        <f t="shared" si="2"/>
        <v>0</v>
      </c>
      <c r="P10" s="13">
        <f>O10/O30</f>
        <v>0</v>
      </c>
    </row>
    <row r="11" spans="1:18" ht="15.75" customHeight="1" x14ac:dyDescent="0.2">
      <c r="A11" s="59" t="s">
        <v>38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4"/>
      <c r="O11" s="66">
        <f t="shared" si="2"/>
        <v>0</v>
      </c>
      <c r="P11" s="13">
        <f>O11/O30</f>
        <v>0</v>
      </c>
    </row>
    <row r="12" spans="1:18" ht="15.75" customHeight="1" x14ac:dyDescent="0.2">
      <c r="A12" s="69" t="s">
        <v>39</v>
      </c>
      <c r="B12" s="70">
        <v>150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3"/>
      <c r="O12" s="74">
        <f t="shared" si="2"/>
        <v>150</v>
      </c>
      <c r="P12" s="13">
        <f>O12/O30</f>
        <v>7.575757575757576E-2</v>
      </c>
    </row>
    <row r="13" spans="1:18" ht="15.75" customHeight="1" x14ac:dyDescent="0.2">
      <c r="A13" s="69" t="s">
        <v>42</v>
      </c>
      <c r="B13" s="70">
        <v>20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3"/>
      <c r="O13" s="74">
        <f t="shared" si="2"/>
        <v>20</v>
      </c>
      <c r="P13" s="13">
        <f>O13/O30</f>
        <v>1.0101010101010102E-2</v>
      </c>
    </row>
    <row r="14" spans="1:18" ht="15.75" customHeight="1" x14ac:dyDescent="0.2">
      <c r="A14" s="69" t="s">
        <v>43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3"/>
      <c r="O14" s="74">
        <f t="shared" si="2"/>
        <v>0</v>
      </c>
      <c r="P14" s="13">
        <f>O14/O30</f>
        <v>0</v>
      </c>
    </row>
    <row r="15" spans="1:18" ht="15.75" customHeight="1" x14ac:dyDescent="0.2">
      <c r="A15" s="69" t="s">
        <v>44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3"/>
      <c r="O15" s="74">
        <f t="shared" si="2"/>
        <v>0</v>
      </c>
      <c r="P15" s="13">
        <f>O15/O30</f>
        <v>0</v>
      </c>
    </row>
    <row r="16" spans="1:18" ht="15.75" customHeight="1" x14ac:dyDescent="0.2">
      <c r="A16" s="59" t="s">
        <v>46</v>
      </c>
      <c r="B16" s="60">
        <v>250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4"/>
      <c r="O16" s="66">
        <f t="shared" si="2"/>
        <v>250</v>
      </c>
      <c r="P16" s="13">
        <f>O16/O30</f>
        <v>0.12626262626262627</v>
      </c>
    </row>
    <row r="17" spans="1:16" ht="15.75" customHeight="1" x14ac:dyDescent="0.2">
      <c r="A17" s="59" t="s">
        <v>47</v>
      </c>
      <c r="B17" s="60">
        <v>150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4"/>
      <c r="O17" s="66">
        <f t="shared" si="2"/>
        <v>150</v>
      </c>
      <c r="P17" s="13">
        <f>O17/O30</f>
        <v>7.575757575757576E-2</v>
      </c>
    </row>
    <row r="18" spans="1:16" ht="15.75" customHeight="1" x14ac:dyDescent="0.2">
      <c r="A18" s="59" t="s">
        <v>48</v>
      </c>
      <c r="B18" s="60">
        <v>30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4"/>
      <c r="O18" s="66">
        <f t="shared" si="2"/>
        <v>30</v>
      </c>
      <c r="P18" s="13">
        <f>O18/O30</f>
        <v>1.5151515151515152E-2</v>
      </c>
    </row>
    <row r="19" spans="1:16" ht="15.75" customHeight="1" x14ac:dyDescent="0.2">
      <c r="A19" s="69" t="s">
        <v>49</v>
      </c>
      <c r="B19" s="70">
        <v>20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3"/>
      <c r="O19" s="74">
        <f t="shared" si="2"/>
        <v>20</v>
      </c>
      <c r="P19" s="13">
        <f>O19/O30</f>
        <v>1.0101010101010102E-2</v>
      </c>
    </row>
    <row r="20" spans="1:16" ht="15.75" customHeight="1" x14ac:dyDescent="0.2">
      <c r="A20" s="69" t="s">
        <v>51</v>
      </c>
      <c r="B20" s="70">
        <v>30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3"/>
      <c r="O20" s="74">
        <f t="shared" si="2"/>
        <v>30</v>
      </c>
      <c r="P20" s="13">
        <f>O20/O30</f>
        <v>1.5151515151515152E-2</v>
      </c>
    </row>
    <row r="21" spans="1:16" ht="15.75" customHeight="1" x14ac:dyDescent="0.2">
      <c r="A21" s="59" t="s">
        <v>52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4"/>
      <c r="O21" s="66">
        <f t="shared" si="2"/>
        <v>0</v>
      </c>
      <c r="P21" s="13">
        <f>O21/O30</f>
        <v>0</v>
      </c>
    </row>
    <row r="22" spans="1:16" ht="15.75" customHeight="1" x14ac:dyDescent="0.2">
      <c r="A22" s="59" t="s">
        <v>53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4"/>
      <c r="O22" s="66">
        <f t="shared" si="2"/>
        <v>0</v>
      </c>
      <c r="P22" s="13">
        <f>O22/O30</f>
        <v>0</v>
      </c>
    </row>
    <row r="23" spans="1:16" ht="15.75" customHeight="1" x14ac:dyDescent="0.2">
      <c r="A23" s="59" t="s">
        <v>54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4"/>
      <c r="O23" s="66">
        <f t="shared" si="2"/>
        <v>0</v>
      </c>
      <c r="P23" s="13">
        <f>O23/O30</f>
        <v>0</v>
      </c>
    </row>
    <row r="24" spans="1:16" ht="15.75" customHeight="1" x14ac:dyDescent="0.2">
      <c r="A24" s="69" t="s">
        <v>55</v>
      </c>
      <c r="B24" s="70">
        <v>100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3"/>
      <c r="O24" s="74">
        <f t="shared" si="2"/>
        <v>100</v>
      </c>
      <c r="P24" s="13">
        <f>O24/O30</f>
        <v>5.0505050505050504E-2</v>
      </c>
    </row>
    <row r="25" spans="1:16" ht="15.75" customHeight="1" x14ac:dyDescent="0.2">
      <c r="A25" s="69" t="s">
        <v>56</v>
      </c>
      <c r="B25" s="70">
        <v>50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3"/>
      <c r="O25" s="74">
        <f t="shared" si="2"/>
        <v>50</v>
      </c>
      <c r="P25" s="13">
        <f>O25/O30</f>
        <v>2.5252525252525252E-2</v>
      </c>
    </row>
    <row r="26" spans="1:16" ht="15.75" customHeight="1" x14ac:dyDescent="0.2">
      <c r="A26" s="69" t="s">
        <v>57</v>
      </c>
      <c r="B26" s="70">
        <v>30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3"/>
      <c r="O26" s="74">
        <f t="shared" si="2"/>
        <v>30</v>
      </c>
      <c r="P26" s="13">
        <f>O26/O30</f>
        <v>1.5151515151515152E-2</v>
      </c>
    </row>
    <row r="27" spans="1:16" ht="15.75" customHeight="1" x14ac:dyDescent="0.2">
      <c r="A27" s="69" t="s">
        <v>58</v>
      </c>
      <c r="B27" s="70">
        <v>50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3"/>
      <c r="O27" s="74">
        <f t="shared" si="2"/>
        <v>50</v>
      </c>
      <c r="P27" s="13">
        <f>O27/O30</f>
        <v>2.5252525252525252E-2</v>
      </c>
    </row>
    <row r="28" spans="1:16" ht="15.75" customHeight="1" x14ac:dyDescent="0.2">
      <c r="A28" s="59" t="s">
        <v>60</v>
      </c>
      <c r="B28" s="60">
        <v>100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4"/>
      <c r="O28" s="66">
        <f t="shared" si="2"/>
        <v>100</v>
      </c>
      <c r="P28" s="13">
        <f>O28/O30</f>
        <v>5.0505050505050504E-2</v>
      </c>
    </row>
    <row r="29" spans="1:16" ht="15.75" customHeight="1" x14ac:dyDescent="0.2">
      <c r="A29" s="59" t="s">
        <v>61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4"/>
      <c r="O29" s="86">
        <f t="shared" si="2"/>
        <v>0</v>
      </c>
      <c r="P29" s="13">
        <f>O29/O30</f>
        <v>0</v>
      </c>
    </row>
    <row r="30" spans="1:16" ht="15.75" customHeight="1" x14ac:dyDescent="0.2">
      <c r="A30" s="87" t="s">
        <v>63</v>
      </c>
      <c r="B30" s="89">
        <f t="shared" ref="B30:M30" si="3">SUM(B8:B29)</f>
        <v>1980</v>
      </c>
      <c r="C30" s="90">
        <f t="shared" si="3"/>
        <v>0</v>
      </c>
      <c r="D30" s="90">
        <f t="shared" si="3"/>
        <v>0</v>
      </c>
      <c r="E30" s="90">
        <f t="shared" si="3"/>
        <v>0</v>
      </c>
      <c r="F30" s="90">
        <f t="shared" si="3"/>
        <v>0</v>
      </c>
      <c r="G30" s="90">
        <f t="shared" si="3"/>
        <v>0</v>
      </c>
      <c r="H30" s="90">
        <f t="shared" si="3"/>
        <v>0</v>
      </c>
      <c r="I30" s="90">
        <f t="shared" si="3"/>
        <v>0</v>
      </c>
      <c r="J30" s="90">
        <f t="shared" si="3"/>
        <v>0</v>
      </c>
      <c r="K30" s="90">
        <f t="shared" si="3"/>
        <v>0</v>
      </c>
      <c r="L30" s="90">
        <f t="shared" si="3"/>
        <v>0</v>
      </c>
      <c r="M30" s="92">
        <f t="shared" si="3"/>
        <v>0</v>
      </c>
      <c r="N30" s="54" t="s">
        <v>65</v>
      </c>
      <c r="O30" s="93">
        <f t="shared" si="2"/>
        <v>1980</v>
      </c>
      <c r="P30" s="57">
        <f>SUM(P8:P29)</f>
        <v>1.0000000000000002</v>
      </c>
    </row>
    <row r="31" spans="1:16" x14ac:dyDescent="0.25">
      <c r="A31" s="95" t="s">
        <v>67</v>
      </c>
      <c r="B31" s="96">
        <f t="shared" ref="B31:M31" si="4">B7-B30</f>
        <v>1240</v>
      </c>
      <c r="C31" s="98">
        <f t="shared" si="4"/>
        <v>0</v>
      </c>
      <c r="D31" s="98">
        <f t="shared" si="4"/>
        <v>0</v>
      </c>
      <c r="E31" s="98">
        <f t="shared" si="4"/>
        <v>0</v>
      </c>
      <c r="F31" s="98">
        <f t="shared" si="4"/>
        <v>0</v>
      </c>
      <c r="G31" s="98">
        <f t="shared" si="4"/>
        <v>0</v>
      </c>
      <c r="H31" s="98">
        <f t="shared" si="4"/>
        <v>0</v>
      </c>
      <c r="I31" s="98">
        <f t="shared" si="4"/>
        <v>0</v>
      </c>
      <c r="J31" s="98">
        <f t="shared" si="4"/>
        <v>0</v>
      </c>
      <c r="K31" s="98">
        <f t="shared" si="4"/>
        <v>0</v>
      </c>
      <c r="L31" s="98">
        <f t="shared" si="4"/>
        <v>0</v>
      </c>
      <c r="M31" s="100">
        <f t="shared" si="4"/>
        <v>0</v>
      </c>
      <c r="N31" s="54" t="s">
        <v>69</v>
      </c>
      <c r="O31" s="101">
        <f t="shared" si="2"/>
        <v>1240</v>
      </c>
      <c r="P31" s="103">
        <f>O31/O7</f>
        <v>0.38509316770186336</v>
      </c>
    </row>
    <row r="33" spans="1:13" ht="15.75" customHeight="1" x14ac:dyDescent="0.2">
      <c r="A33" s="104" t="s">
        <v>70</v>
      </c>
      <c r="B33" s="105">
        <v>0</v>
      </c>
      <c r="C33" s="106">
        <f t="shared" ref="C33:M33" si="5">B34</f>
        <v>1240</v>
      </c>
      <c r="D33" s="106">
        <f t="shared" si="5"/>
        <v>1240</v>
      </c>
      <c r="E33" s="106">
        <f t="shared" si="5"/>
        <v>1240</v>
      </c>
      <c r="F33" s="106">
        <f t="shared" si="5"/>
        <v>1240</v>
      </c>
      <c r="G33" s="106">
        <f t="shared" si="5"/>
        <v>1240</v>
      </c>
      <c r="H33" s="106">
        <f t="shared" si="5"/>
        <v>1240</v>
      </c>
      <c r="I33" s="106">
        <f t="shared" si="5"/>
        <v>1240</v>
      </c>
      <c r="J33" s="106">
        <f t="shared" si="5"/>
        <v>1240</v>
      </c>
      <c r="K33" s="106">
        <f t="shared" si="5"/>
        <v>1240</v>
      </c>
      <c r="L33" s="106">
        <f t="shared" si="5"/>
        <v>1240</v>
      </c>
      <c r="M33" s="108">
        <f t="shared" si="5"/>
        <v>1240</v>
      </c>
    </row>
    <row r="34" spans="1:13" ht="15.75" customHeight="1" x14ac:dyDescent="0.2">
      <c r="A34" s="109" t="s">
        <v>72</v>
      </c>
      <c r="B34" s="110">
        <f t="shared" ref="B34:M34" si="6">B33+B31</f>
        <v>1240</v>
      </c>
      <c r="C34" s="112">
        <f t="shared" si="6"/>
        <v>1240</v>
      </c>
      <c r="D34" s="112">
        <f t="shared" si="6"/>
        <v>1240</v>
      </c>
      <c r="E34" s="112">
        <f t="shared" si="6"/>
        <v>1240</v>
      </c>
      <c r="F34" s="112">
        <f t="shared" si="6"/>
        <v>1240</v>
      </c>
      <c r="G34" s="112">
        <f t="shared" si="6"/>
        <v>1240</v>
      </c>
      <c r="H34" s="112">
        <f t="shared" si="6"/>
        <v>1240</v>
      </c>
      <c r="I34" s="112">
        <f t="shared" si="6"/>
        <v>1240</v>
      </c>
      <c r="J34" s="112">
        <f t="shared" si="6"/>
        <v>1240</v>
      </c>
      <c r="K34" s="112">
        <f t="shared" si="6"/>
        <v>1240</v>
      </c>
      <c r="L34" s="112">
        <f t="shared" si="6"/>
        <v>1240</v>
      </c>
      <c r="M34" s="113">
        <f t="shared" si="6"/>
        <v>1240</v>
      </c>
    </row>
  </sheetData>
  <mergeCells count="2">
    <mergeCell ref="Q4:R5"/>
    <mergeCell ref="Q6:R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showGridLines="0" workbookViewId="0">
      <selection activeCell="B5" sqref="B5:I5"/>
    </sheetView>
  </sheetViews>
  <sheetFormatPr baseColWidth="10" defaultRowHeight="15" x14ac:dyDescent="0.25"/>
  <cols>
    <col min="1" max="16384" width="11.42578125" style="117"/>
  </cols>
  <sheetData>
    <row r="1" spans="2:11" ht="15.75" thickBot="1" x14ac:dyDescent="0.3"/>
    <row r="2" spans="2:11" x14ac:dyDescent="0.25">
      <c r="B2" s="135" t="s">
        <v>77</v>
      </c>
      <c r="C2" s="136"/>
      <c r="D2" s="136"/>
      <c r="E2" s="136"/>
      <c r="F2" s="136"/>
      <c r="G2" s="136"/>
      <c r="H2" s="136"/>
      <c r="I2" s="136"/>
      <c r="J2" s="136"/>
      <c r="K2" s="137"/>
    </row>
    <row r="3" spans="2:11" ht="15.75" thickBot="1" x14ac:dyDescent="0.3">
      <c r="B3" s="138"/>
      <c r="C3" s="139"/>
      <c r="D3" s="139"/>
      <c r="E3" s="139"/>
      <c r="F3" s="139"/>
      <c r="G3" s="139"/>
      <c r="H3" s="139"/>
      <c r="I3" s="139"/>
      <c r="J3" s="139"/>
      <c r="K3" s="140"/>
    </row>
    <row r="4" spans="2:11" x14ac:dyDescent="0.25">
      <c r="B4" s="117" t="s">
        <v>78</v>
      </c>
    </row>
    <row r="5" spans="2:11" x14ac:dyDescent="0.25">
      <c r="B5" s="141" t="s">
        <v>79</v>
      </c>
      <c r="C5" s="141"/>
      <c r="D5" s="141"/>
      <c r="E5" s="141"/>
      <c r="F5" s="141"/>
      <c r="G5" s="141"/>
      <c r="H5" s="141"/>
      <c r="I5" s="141"/>
    </row>
  </sheetData>
  <mergeCells count="2">
    <mergeCell ref="B2:K3"/>
    <mergeCell ref="B5:I5"/>
  </mergeCells>
  <hyperlinks>
    <hyperlink ref="B2:K3" r:id="rId1" display="Vous souhaitez investir et gagner votre liberté ? Cliquez ici pour en savoir plus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Bilan 2020</vt:lpstr>
      <vt:lpstr>Compte de résultat 2020</vt:lpstr>
      <vt:lpstr>A propos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NATHAN</cp:lastModifiedBy>
  <dcterms:modified xsi:type="dcterms:W3CDTF">2020-02-07T03:48:33Z</dcterms:modified>
</cp:coreProperties>
</file>